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ya\Desktop\"/>
    </mc:Choice>
  </mc:AlternateContent>
  <xr:revisionPtr revIDLastSave="0" documentId="8_{ABA2E0AA-9DEE-40E1-8BF6-3714D6CDFB12}" xr6:coauthVersionLast="47" xr6:coauthVersionMax="47" xr10:uidLastSave="{00000000-0000-0000-0000-000000000000}"/>
  <bookViews>
    <workbookView xWindow="-120" yWindow="-120" windowWidth="29040" windowHeight="15840" xr2:uid="{D04E60CE-B1FB-450A-9848-12D81647C9C4}"/>
  </bookViews>
  <sheets>
    <sheet name="Лист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8" i="1"/>
  <c r="G8" i="1"/>
  <c r="C8" i="1"/>
  <c r="F8" i="1" s="1"/>
  <c r="D8" i="1" l="1"/>
  <c r="H8" i="1"/>
  <c r="K8" i="1" s="1"/>
  <c r="T8" i="1" s="1"/>
  <c r="U8" i="1" s="1"/>
  <c r="E8" i="1"/>
  <c r="I8" i="1"/>
  <c r="J8" i="1"/>
</calcChain>
</file>

<file path=xl/sharedStrings.xml><?xml version="1.0" encoding="utf-8"?>
<sst xmlns="http://schemas.openxmlformats.org/spreadsheetml/2006/main" count="22" uniqueCount="22">
  <si>
    <t xml:space="preserve">Сводная информация по открытым бюджетам  за 2023 год </t>
  </si>
  <si>
    <t>в тыс.тенге</t>
  </si>
  <si>
    <t>№</t>
  </si>
  <si>
    <t>Наименование</t>
  </si>
  <si>
    <t xml:space="preserve">ФЗП за год </t>
  </si>
  <si>
    <t xml:space="preserve">Налоги </t>
  </si>
  <si>
    <t xml:space="preserve">ИТОГО по зар.пл/ с налогами </t>
  </si>
  <si>
    <t xml:space="preserve">содержание школ </t>
  </si>
  <si>
    <t>оплата работ услуг/медосмотр, выкачка</t>
  </si>
  <si>
    <t xml:space="preserve">Общие затраты школ на 2023 год </t>
  </si>
  <si>
    <t xml:space="preserve">Затраты за 1 квартал  </t>
  </si>
  <si>
    <t>в месяц  МБ+РБ</t>
  </si>
  <si>
    <t xml:space="preserve">з/пл  </t>
  </si>
  <si>
    <t>налоги</t>
  </si>
  <si>
    <t>Коомунальные расходы</t>
  </si>
  <si>
    <t>ГСМ /144</t>
  </si>
  <si>
    <t>111  год</t>
  </si>
  <si>
    <t>расход угля</t>
  </si>
  <si>
    <t>эл/энергия год</t>
  </si>
  <si>
    <t>услуги связи год/152</t>
  </si>
  <si>
    <t xml:space="preserve">вода </t>
  </si>
  <si>
    <t>Ортакская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</si>
</sst>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19]General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ahoma"/>
      <family val="2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8" fillId="0" borderId="0" applyBorder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3" fontId="0" fillId="2" borderId="0" xfId="0" applyNumberFormat="1" applyFill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5" fillId="2" borderId="0" xfId="0" applyNumberFormat="1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9" fillId="2" borderId="10" xfId="1" applyFont="1" applyFill="1" applyBorder="1" applyAlignment="1">
      <alignment horizontal="center" vertical="center" wrapText="1"/>
    </xf>
    <xf numFmtId="165" fontId="10" fillId="2" borderId="11" xfId="1" applyFont="1" applyFill="1" applyBorder="1" applyAlignment="1">
      <alignment vertical="top" wrapText="1"/>
    </xf>
    <xf numFmtId="164" fontId="10" fillId="2" borderId="7" xfId="1" applyNumberFormat="1" applyFont="1" applyFill="1" applyBorder="1" applyAlignment="1">
      <alignment vertical="top" wrapText="1"/>
    </xf>
    <xf numFmtId="3" fontId="4" fillId="2" borderId="9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3" fontId="4" fillId="2" borderId="7" xfId="0" applyNumberFormat="1" applyFon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/>
    </xf>
  </cellXfs>
  <cellStyles count="2">
    <cellStyle name="Excel Built-in Normal" xfId="1" xr:uid="{5AFC4B37-BC2F-4BBB-B420-C7DFCD017E0C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&#1054;&#1090;&#1082;&#1088;&#1099;&#1090;&#1099;&#1077;%20&#1073;&#1102;&#1076;&#1078;&#1077;&#1090;&#1099;%202022/&#1040;&#1040;&#1040;1.01.%20&#1058;&#1072;&#1088;&#1080;&#1092;&#1080;&#1082;&#1072;&#1094;&#1080;&#1103;%20%20%202021&#1075;&#1086;&#1076;/&#1064;&#1050;&#1054;&#1051;&#1067;%20&#1064;&#1058;&#1040;&#1058;&#1053;&#1054;&#1045;%20%20&#1085;&#1072;%201.01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&#1058;&#1040;&#1056;&#1048;&#1060;&#1048;&#1050;&#1040;&#1062;&#1048;&#1071;%202023&#1075;&#1075;/&#1064;&#1058;&#1040;&#1058;&#1053;&#1054;&#1045;%20&#1064;&#1050;&#1054;&#1051;&#10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бай"/>
      <sheetName val="Айдабул 29.01"/>
      <sheetName val="айдаб"/>
      <sheetName val="Акколь"/>
      <sheetName val="Аккадыр"/>
      <sheetName val="26.01 Алнксеев"/>
      <sheetName val="Алексеевская"/>
      <sheetName val="Викторовская"/>
      <sheetName val="Березняк 26.01"/>
      <sheetName val="Березняковка"/>
      <sheetName val="Бирлестык"/>
      <sheetName val="Еленовка"/>
      <sheetName val="Доломитово"/>
      <sheetName val=" ЗСШ № 26.01"/>
      <sheetName val="ЗСШ 1"/>
      <sheetName val="ЗКСШ 26.01"/>
      <sheetName val="ЗКСШ"/>
      <sheetName val="ЗСШ 2"/>
      <sheetName val="Исаковка"/>
      <sheetName val="Иглик"/>
      <sheetName val="К-тан 26.01"/>
      <sheetName val="Кызылтан"/>
      <sheetName val="Кызылсая"/>
      <sheetName val="Троицк"/>
      <sheetName val="Молодеж"/>
      <sheetName val="Ортагаш"/>
      <sheetName val="Раздольное"/>
      <sheetName val="26.01 Приречн"/>
      <sheetName val="Приречное"/>
      <sheetName val="ортак"/>
      <sheetName val="Сейфул"/>
      <sheetName val="Куропаткино"/>
      <sheetName val="Садовое"/>
      <sheetName val="Чагли СШ"/>
      <sheetName val="26.01 Симферополь"/>
      <sheetName val="Симферополь"/>
      <sheetName val="1.03 Азат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26.01 Карлык"/>
      <sheetName val="Карлык"/>
      <sheetName val="Кост"/>
      <sheetName val="Кошкарбай"/>
      <sheetName val="Чаглинская ОШ"/>
      <sheetName val="Кенеткуль"/>
      <sheetName val="26.01 Коктерек"/>
      <sheetName val="Коктер"/>
      <sheetName val="К-егис"/>
      <sheetName val="Васильковка"/>
      <sheetName val="Мало-тюкты"/>
      <sheetName val="Первом"/>
      <sheetName val="26.01 Пухальск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разница"/>
      <sheetName val="свод в разрез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6">
          <cell r="J6">
            <v>12873168.007379351</v>
          </cell>
        </row>
        <row r="25">
          <cell r="J25">
            <v>6848269.5907918485</v>
          </cell>
        </row>
      </sheetData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йдаб 15.01.без сторож"/>
      <sheetName val="Айдаб"/>
      <sheetName val="Абай"/>
      <sheetName val="Акколь"/>
      <sheetName val="Аккадыр"/>
      <sheetName val="Алексеевка"/>
      <sheetName val="15.01 Виктровка без сторож"/>
      <sheetName val="Викторовская"/>
      <sheetName val="Еликты"/>
      <sheetName val="Бирлестык"/>
      <sheetName val="Еленовка 15.01.без сторож"/>
      <sheetName val="Еленовка"/>
      <sheetName val="01.03 Доломитово без повара"/>
      <sheetName val="Доломитово"/>
      <sheetName val="ЗСШ №1"/>
      <sheetName val="ЗКСШ"/>
      <sheetName val="ЗСШ №2"/>
      <sheetName val="Исаковка"/>
      <sheetName val="Иглик"/>
      <sheetName val="К-тан "/>
      <sheetName val="Кызылсая"/>
      <sheetName val="Троицк"/>
      <sheetName val="Молодеж"/>
      <sheetName val="ортагаш"/>
      <sheetName val="озен"/>
      <sheetName val="Приречн"/>
      <sheetName val="ортак"/>
      <sheetName val="Сейфул"/>
      <sheetName val="Оркен"/>
      <sheetName val="Садовое"/>
      <sheetName val="Чаглинка СШ"/>
      <sheetName val="Азат"/>
      <sheetName val="Симфероп"/>
      <sheetName val="15.01.Айдарл без сторож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найби"/>
      <sheetName val="Казахстан"/>
      <sheetName val="15.01 Кр Кордон без сторож"/>
      <sheetName val="Кр.Кордон"/>
      <sheetName val=" Карлык"/>
      <sheetName val="Кост"/>
      <sheetName val="Чаглинская ОШ"/>
      <sheetName val="Кенеткуль"/>
      <sheetName val="Коктерек"/>
      <sheetName val="К-егис"/>
      <sheetName val="Васильковка"/>
      <sheetName val="Мало-тюкты"/>
      <sheetName val="Ескенижал"/>
      <sheetName val="Малика Габд"/>
      <sheetName val="Красиловка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сторожа "/>
      <sheetName val="водители"/>
      <sheetName val="Инклюз"/>
      <sheetName val="кочегары"/>
      <sheetName val="Лист1"/>
      <sheetName val="расчет на 2023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7">
          <cell r="L7">
            <v>199861.53775642521</v>
          </cell>
        </row>
        <row r="26">
          <cell r="L26">
            <v>121909.41393018801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8A367-E868-485A-A01C-F3A39BCCC6DE}">
  <dimension ref="A1:U8"/>
  <sheetViews>
    <sheetView tabSelected="1" workbookViewId="0">
      <selection activeCell="B3" sqref="B3"/>
    </sheetView>
  </sheetViews>
  <sheetFormatPr defaultRowHeight="15" x14ac:dyDescent="0.25"/>
  <cols>
    <col min="16" max="16" width="11.42578125" customWidth="1"/>
  </cols>
  <sheetData>
    <row r="1" spans="1:21" ht="20.25" x14ac:dyDescent="0.3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3"/>
      <c r="L1" s="4"/>
      <c r="M1" s="5"/>
      <c r="N1" s="3"/>
      <c r="O1" s="3"/>
      <c r="P1" s="3"/>
      <c r="Q1" s="3"/>
      <c r="R1" s="3"/>
      <c r="S1" s="3"/>
      <c r="T1" s="6"/>
    </row>
    <row r="2" spans="1:21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>
        <v>45001</v>
      </c>
      <c r="Q2" s="9"/>
      <c r="R2" s="9"/>
      <c r="S2" s="9"/>
      <c r="T2" s="10"/>
      <c r="U2" t="s">
        <v>1</v>
      </c>
    </row>
    <row r="3" spans="1:21" ht="31.5" x14ac:dyDescent="0.25">
      <c r="A3" s="11" t="s">
        <v>2</v>
      </c>
      <c r="B3" s="12" t="s">
        <v>3</v>
      </c>
      <c r="C3" s="13"/>
      <c r="D3" s="13"/>
      <c r="E3" s="13"/>
      <c r="F3" s="13"/>
      <c r="G3" s="14" t="s">
        <v>4</v>
      </c>
      <c r="H3" s="15" t="s">
        <v>5</v>
      </c>
      <c r="I3" s="16"/>
      <c r="J3" s="17"/>
      <c r="K3" s="16" t="s">
        <v>6</v>
      </c>
      <c r="L3" s="18" t="s">
        <v>7</v>
      </c>
      <c r="M3" s="19"/>
      <c r="N3" s="19"/>
      <c r="O3" s="19"/>
      <c r="P3" s="20"/>
      <c r="Q3" s="21"/>
      <c r="R3" s="22" t="s">
        <v>8</v>
      </c>
      <c r="S3" s="22"/>
      <c r="T3" s="23" t="s">
        <v>9</v>
      </c>
      <c r="U3" s="24" t="s">
        <v>10</v>
      </c>
    </row>
    <row r="4" spans="1:21" ht="15.75" x14ac:dyDescent="0.25">
      <c r="A4" s="25"/>
      <c r="B4" s="26"/>
      <c r="C4" s="26"/>
      <c r="D4" s="26"/>
      <c r="E4" s="26"/>
      <c r="F4" s="26"/>
      <c r="G4" s="26"/>
      <c r="H4" s="26"/>
      <c r="I4" s="26"/>
      <c r="J4" s="27"/>
      <c r="K4" s="28"/>
      <c r="L4" s="29"/>
      <c r="M4" s="30"/>
      <c r="N4" s="29"/>
      <c r="O4" s="29"/>
      <c r="P4" s="29"/>
      <c r="Q4" s="31"/>
      <c r="R4" s="32"/>
      <c r="S4" s="32"/>
      <c r="T4" s="33"/>
      <c r="U4" s="34"/>
    </row>
    <row r="5" spans="1:21" ht="15.75" x14ac:dyDescent="0.25">
      <c r="A5" s="25"/>
      <c r="B5" s="35"/>
      <c r="C5" s="36"/>
      <c r="D5" s="36"/>
      <c r="E5" s="36"/>
      <c r="F5" s="36"/>
      <c r="G5" s="27"/>
      <c r="H5" s="27"/>
      <c r="I5" s="27"/>
      <c r="J5" s="27"/>
      <c r="K5" s="28"/>
      <c r="L5" s="29"/>
      <c r="M5" s="30"/>
      <c r="N5" s="29"/>
      <c r="O5" s="29"/>
      <c r="P5" s="29"/>
      <c r="Q5" s="31"/>
      <c r="R5" s="32"/>
      <c r="S5" s="32"/>
      <c r="T5" s="33"/>
      <c r="U5" s="34"/>
    </row>
    <row r="6" spans="1:21" ht="15.75" x14ac:dyDescent="0.25">
      <c r="A6" s="37"/>
      <c r="B6" s="38"/>
      <c r="C6" s="39"/>
      <c r="D6" s="40" t="s">
        <v>11</v>
      </c>
      <c r="E6" s="40"/>
      <c r="F6" s="40"/>
      <c r="G6" s="41" t="s">
        <v>12</v>
      </c>
      <c r="H6" s="42" t="s">
        <v>13</v>
      </c>
      <c r="I6" s="42"/>
      <c r="J6" s="42"/>
      <c r="K6" s="28"/>
      <c r="L6" s="43" t="s">
        <v>14</v>
      </c>
      <c r="M6" s="43"/>
      <c r="N6" s="43"/>
      <c r="O6" s="43"/>
      <c r="P6" s="44" t="s">
        <v>15</v>
      </c>
      <c r="Q6" s="31"/>
      <c r="R6" s="32"/>
      <c r="S6" s="32"/>
      <c r="T6" s="33"/>
      <c r="U6" s="34"/>
    </row>
    <row r="7" spans="1:21" ht="47.25" x14ac:dyDescent="0.25">
      <c r="A7" s="37"/>
      <c r="B7" s="38"/>
      <c r="C7" s="39">
        <v>111</v>
      </c>
      <c r="D7" s="39">
        <v>121</v>
      </c>
      <c r="E7" s="39">
        <v>122</v>
      </c>
      <c r="F7" s="39">
        <v>124</v>
      </c>
      <c r="G7" s="41" t="s">
        <v>16</v>
      </c>
      <c r="H7" s="41">
        <v>121</v>
      </c>
      <c r="I7" s="41">
        <v>122</v>
      </c>
      <c r="J7" s="41">
        <v>124</v>
      </c>
      <c r="K7" s="45"/>
      <c r="L7" s="41" t="s">
        <v>17</v>
      </c>
      <c r="M7" s="46" t="s">
        <v>18</v>
      </c>
      <c r="N7" s="47" t="s">
        <v>19</v>
      </c>
      <c r="O7" s="47" t="s">
        <v>20</v>
      </c>
      <c r="P7" s="48"/>
      <c r="Q7" s="49"/>
      <c r="R7" s="50"/>
      <c r="S7" s="50"/>
      <c r="T7" s="51"/>
      <c r="U7" s="52"/>
    </row>
    <row r="8" spans="1:21" ht="63" x14ac:dyDescent="0.25">
      <c r="A8" s="53">
        <v>1</v>
      </c>
      <c r="B8" s="54" t="s">
        <v>21</v>
      </c>
      <c r="C8" s="55">
        <f>'[1]Свод '!$J$25/1000</f>
        <v>6848.2695907918487</v>
      </c>
      <c r="D8" s="55">
        <f t="shared" ref="D8" si="0">(C8-C8*10%)*6%</f>
        <v>369.80655790275978</v>
      </c>
      <c r="E8" s="55">
        <f t="shared" ref="E8" si="1">(C8-C8*10%)*3.5%</f>
        <v>215.72049210994325</v>
      </c>
      <c r="F8" s="55">
        <f t="shared" ref="F8" si="2">C8*2%</f>
        <v>136.96539181583697</v>
      </c>
      <c r="G8" s="56">
        <f>'[2]Свод '!$L$26</f>
        <v>121909.41393018801</v>
      </c>
      <c r="H8" s="56">
        <f t="shared" ref="H8" si="3">(G8-G8*10%)*6%</f>
        <v>6583.1083522301524</v>
      </c>
      <c r="I8" s="56">
        <f t="shared" ref="I8" si="4">(G8-G8*10%)*3.5%</f>
        <v>3840.1465388009224</v>
      </c>
      <c r="J8" s="56">
        <f t="shared" ref="J8" si="5">G8*3%</f>
        <v>3657.2824179056402</v>
      </c>
      <c r="K8" s="56">
        <f t="shared" ref="K8" si="6">G8+H8+I8+J8</f>
        <v>135989.9512391247</v>
      </c>
      <c r="L8" s="57">
        <v>5186</v>
      </c>
      <c r="M8" s="58">
        <f>289+13</f>
        <v>302</v>
      </c>
      <c r="N8" s="58">
        <f>133+13</f>
        <v>146</v>
      </c>
      <c r="O8" s="59">
        <v>83</v>
      </c>
      <c r="P8" s="60"/>
      <c r="Q8" s="61"/>
      <c r="R8" s="62">
        <v>250</v>
      </c>
      <c r="S8" s="62"/>
      <c r="T8" s="63">
        <f t="shared" ref="T8" si="7">K8+L8+M8+N8+O8+Q8+P8+R8+S8</f>
        <v>141956.9512391247</v>
      </c>
      <c r="U8" s="64">
        <f t="shared" ref="U8" si="8">T8/4</f>
        <v>35489.237809781174</v>
      </c>
    </row>
  </sheetData>
  <mergeCells count="15">
    <mergeCell ref="R3:R7"/>
    <mergeCell ref="S3:S7"/>
    <mergeCell ref="T3:T7"/>
    <mergeCell ref="U3:U7"/>
    <mergeCell ref="B4:I4"/>
    <mergeCell ref="D6:F6"/>
    <mergeCell ref="H6:J6"/>
    <mergeCell ref="L6:O6"/>
    <mergeCell ref="P6:P7"/>
    <mergeCell ref="B1:J1"/>
    <mergeCell ref="B2:O2"/>
    <mergeCell ref="H3:J3"/>
    <mergeCell ref="K3:K7"/>
    <mergeCell ref="L3:P3"/>
    <mergeCell ref="Q3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galya</dc:creator>
  <cp:lastModifiedBy>galya</cp:lastModifiedBy>
  <dcterms:created xsi:type="dcterms:W3CDTF">2023-09-01T10:49:27Z</dcterms:created>
  <dcterms:modified xsi:type="dcterms:W3CDTF">2023-09-01T10:52:09Z</dcterms:modified>
</cp:coreProperties>
</file>